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18-19" sheetId="1" r:id="rId1"/>
    <sheet name="Sheet 2" sheetId="2" r:id="rId2"/>
    <sheet name="Sheet 3" sheetId="3" r:id="rId3"/>
    <sheet name="Sheet 4" sheetId="4" r:id="rId4"/>
  </sheets>
  <definedNames/>
  <calcPr fullCalcOnLoad="1"/>
</workbook>
</file>

<file path=xl/sharedStrings.xml><?xml version="1.0" encoding="utf-8"?>
<sst xmlns="http://schemas.openxmlformats.org/spreadsheetml/2006/main" count="47" uniqueCount="45">
  <si>
    <t>PROPOSED</t>
  </si>
  <si>
    <t xml:space="preserve"> </t>
  </si>
  <si>
    <t>GENERAL FUND BUDGET</t>
  </si>
  <si>
    <t>REVENUE</t>
  </si>
  <si>
    <t xml:space="preserve">  Local Revenue (taxes, earnings, donations, misc)</t>
  </si>
  <si>
    <t xml:space="preserve">  State Revenue (state aid)</t>
  </si>
  <si>
    <t xml:space="preserve">  Federal Revenue (grants, forest land)</t>
  </si>
  <si>
    <t xml:space="preserve">  Incoming Transfers &amp; Other (ISD funding)</t>
  </si>
  <si>
    <t xml:space="preserve"> --------------------</t>
  </si>
  <si>
    <t xml:space="preserve">    TOTAL REVENUES</t>
  </si>
  <si>
    <t>EXPENDITURES</t>
  </si>
  <si>
    <t xml:space="preserve">  Instruction:  Basic Programs K-12</t>
  </si>
  <si>
    <t xml:space="preserve">                    Special Ed</t>
  </si>
  <si>
    <t xml:space="preserve">                    Title I  (At Risk $ inside basic programs)</t>
  </si>
  <si>
    <t xml:space="preserve">                    Unclassified(severance, comp,unemp)</t>
  </si>
  <si>
    <t xml:space="preserve">                    Board and Executive Admin</t>
  </si>
  <si>
    <t xml:space="preserve">                    Business Services</t>
  </si>
  <si>
    <t xml:space="preserve">                    Operation/ Maintenance</t>
  </si>
  <si>
    <t xml:space="preserve">                    Pupil Transportation</t>
  </si>
  <si>
    <t xml:space="preserve">                    Athletics </t>
  </si>
  <si>
    <t xml:space="preserve">  Loan Payments, Other</t>
  </si>
  <si>
    <t xml:space="preserve">    TOTAL EXPENDITURES</t>
  </si>
  <si>
    <t>CURRENT YEAR REVENUES</t>
  </si>
  <si>
    <t xml:space="preserve">    Plus Deferred Revenues Transferred to Current Year</t>
  </si>
  <si>
    <t>Excess of Revenues over Expenditures</t>
  </si>
  <si>
    <t xml:space="preserve">                    Central (District Insurance,Interest,Misc)</t>
  </si>
  <si>
    <t xml:space="preserve">                    Food Service and Debt Fund Transfers</t>
  </si>
  <si>
    <t xml:space="preserve">                    Staff Develop, School Improvement</t>
  </si>
  <si>
    <t xml:space="preserve">                    Office of Principal / Dean of Students</t>
  </si>
  <si>
    <t xml:space="preserve">  Capital Outlay (Bldg Improvement)</t>
  </si>
  <si>
    <t xml:space="preserve">  Support Services: Counseling, Health Services, Ont Cty grant</t>
  </si>
  <si>
    <t xml:space="preserve">                    School Resource Officer</t>
  </si>
  <si>
    <t xml:space="preserve">                    Library, Audio-Visual, Technology</t>
  </si>
  <si>
    <t xml:space="preserve">                    Robotics</t>
  </si>
  <si>
    <t xml:space="preserve"> -----------------</t>
  </si>
  <si>
    <t xml:space="preserve">                    Information Management / Eidex</t>
  </si>
  <si>
    <t xml:space="preserve">                    Career Tech Education</t>
  </si>
  <si>
    <t>PRELIMINARY GENERAL FUND BUDGET SUMMARY 2020-2021</t>
  </si>
  <si>
    <t>2020-2021</t>
  </si>
  <si>
    <t>Projected Fund Unassigned Fund Balance at 6/30/20</t>
  </si>
  <si>
    <t>Projected Fund Assigned Fund Balance at 6/30/20</t>
  </si>
  <si>
    <t>PROJECTED ASSIGNED FUND BALANCE -  JUNE 30 2021</t>
  </si>
  <si>
    <t>6.7% CUT IN EXPENDITURES (Except Federal)</t>
  </si>
  <si>
    <t xml:space="preserve">  All areas to be considered</t>
  </si>
  <si>
    <t>PROJECTED ASSIGNED FUND BALANCE - JUNE 30,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</si>
</sst>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1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Alignment="1">
      <alignment/>
    </xf>
    <xf numFmtId="164" fontId="0" fillId="0" borderId="0" xfId="42" applyNumberFormat="1" applyFont="1" applyAlignment="1">
      <alignment horizontal="center"/>
    </xf>
    <xf numFmtId="43" fontId="1" fillId="0" borderId="0" xfId="42" applyFont="1" applyAlignment="1">
      <alignment/>
    </xf>
    <xf numFmtId="164" fontId="1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">
      <selection activeCell="D33" sqref="D33"/>
    </sheetView>
  </sheetViews>
  <sheetFormatPr defaultColWidth="12.57421875" defaultRowHeight="12.75"/>
  <cols>
    <col min="1" max="1" width="61.8515625" style="0" customWidth="1"/>
    <col min="2" max="6" width="12.57421875" style="3" customWidth="1"/>
  </cols>
  <sheetData>
    <row r="1" spans="1:2" ht="15">
      <c r="A1" s="1" t="s">
        <v>37</v>
      </c>
      <c r="B1" s="2"/>
    </row>
    <row r="2" spans="1:2" ht="15">
      <c r="A2" s="1"/>
      <c r="B2" s="2"/>
    </row>
    <row r="3" spans="1:2" ht="15">
      <c r="A3" s="1"/>
      <c r="B3" s="8" t="s">
        <v>0</v>
      </c>
    </row>
    <row r="4" spans="1:2" ht="15">
      <c r="A4" s="1" t="s">
        <v>2</v>
      </c>
      <c r="B4" s="8" t="s">
        <v>38</v>
      </c>
    </row>
    <row r="5" spans="1:2" ht="12.75">
      <c r="A5" s="4" t="s">
        <v>3</v>
      </c>
      <c r="B5" s="4"/>
    </row>
    <row r="6" spans="1:2" ht="12.75">
      <c r="A6" t="s">
        <v>4</v>
      </c>
      <c r="B6" s="7">
        <f>1806940+3000+12485+11350+7000+5400+5000+19900+4920+14920+120+22695+500+8515+1000+4400+100+300</f>
        <v>1928545</v>
      </c>
    </row>
    <row r="7" spans="1:2" ht="12.75">
      <c r="A7" t="s">
        <v>5</v>
      </c>
      <c r="B7" s="5">
        <f>155015+14395+1585+53360+54945+187005+106295+1090+3120+7185+10650</f>
        <v>594645</v>
      </c>
    </row>
    <row r="8" spans="1:2" ht="12.75">
      <c r="A8" t="s">
        <v>6</v>
      </c>
      <c r="B8" s="5">
        <f>19580+77920+12285+10000+10000+70855+58425</f>
        <v>259065</v>
      </c>
    </row>
    <row r="9" spans="1:2" ht="12.75">
      <c r="A9" t="s">
        <v>7</v>
      </c>
      <c r="B9" s="5">
        <f>12995+14000+1030+21150</f>
        <v>49175</v>
      </c>
    </row>
    <row r="10" ht="12.75">
      <c r="B10" s="5" t="s">
        <v>8</v>
      </c>
    </row>
    <row r="11" spans="1:2" ht="12.75">
      <c r="A11" s="4" t="s">
        <v>22</v>
      </c>
      <c r="B11" s="6">
        <f>SUM(B6:B9)</f>
        <v>2831430</v>
      </c>
    </row>
    <row r="12" spans="1:2" ht="12.75">
      <c r="A12" t="s">
        <v>23</v>
      </c>
      <c r="B12" s="5">
        <v>0</v>
      </c>
    </row>
    <row r="13" ht="12.75">
      <c r="B13" s="11" t="s">
        <v>8</v>
      </c>
    </row>
    <row r="14" spans="1:2" ht="12.75">
      <c r="A14" s="2" t="s">
        <v>9</v>
      </c>
      <c r="B14" s="6">
        <f>SUM(B11:B13)</f>
        <v>2831430</v>
      </c>
    </row>
    <row r="15" spans="1:2" ht="12.75">
      <c r="A15" s="9"/>
      <c r="B15" s="6"/>
    </row>
    <row r="16" spans="1:2" ht="12.75">
      <c r="A16" s="4" t="s">
        <v>10</v>
      </c>
      <c r="B16" s="4"/>
    </row>
    <row r="17" spans="1:2" ht="12.75">
      <c r="A17" t="s">
        <v>11</v>
      </c>
      <c r="B17" s="5">
        <f>611890+723895+10710</f>
        <v>1346495</v>
      </c>
    </row>
    <row r="18" spans="1:2" ht="12.75">
      <c r="A18" t="s">
        <v>12</v>
      </c>
      <c r="B18" s="5">
        <f>145970+2235</f>
        <v>148205</v>
      </c>
    </row>
    <row r="19" spans="1:2" ht="12.75">
      <c r="A19" t="s">
        <v>13</v>
      </c>
      <c r="B19" s="5">
        <f>113155</f>
        <v>113155</v>
      </c>
    </row>
    <row r="20" spans="1:2" ht="12.75">
      <c r="A20" t="s">
        <v>36</v>
      </c>
      <c r="B20" s="7">
        <f>5035</f>
        <v>5035</v>
      </c>
    </row>
    <row r="21" spans="1:2" ht="12.75">
      <c r="A21" t="s">
        <v>14</v>
      </c>
      <c r="B21" s="7">
        <v>20800</v>
      </c>
    </row>
    <row r="22" spans="1:2" ht="12.75">
      <c r="A22" t="s">
        <v>30</v>
      </c>
      <c r="B22" s="5">
        <f>38705+400</f>
        <v>39105</v>
      </c>
    </row>
    <row r="23" spans="1:2" ht="12.75">
      <c r="A23" t="s">
        <v>31</v>
      </c>
      <c r="B23" s="5">
        <v>1000</v>
      </c>
    </row>
    <row r="24" spans="1:2" ht="12.75">
      <c r="A24" t="s">
        <v>32</v>
      </c>
      <c r="B24" s="5">
        <f>64160+15485</f>
        <v>79645</v>
      </c>
    </row>
    <row r="25" spans="1:2" ht="12.75">
      <c r="A25" t="s">
        <v>27</v>
      </c>
      <c r="B25" s="5">
        <v>0</v>
      </c>
    </row>
    <row r="26" spans="1:2" ht="12.75">
      <c r="A26" t="s">
        <v>15</v>
      </c>
      <c r="B26" s="5">
        <f>38600+101040</f>
        <v>139640</v>
      </c>
    </row>
    <row r="27" spans="1:2" ht="12.75">
      <c r="A27" t="s">
        <v>28</v>
      </c>
      <c r="B27" s="5">
        <f>185115+4470</f>
        <v>189585</v>
      </c>
    </row>
    <row r="28" spans="1:2" ht="12.75">
      <c r="A28" t="s">
        <v>16</v>
      </c>
      <c r="B28" s="5">
        <f>106920</f>
        <v>106920</v>
      </c>
    </row>
    <row r="29" spans="1:2" ht="12.75">
      <c r="A29" t="s">
        <v>17</v>
      </c>
      <c r="B29" s="7">
        <f>335365-7770</f>
        <v>327595</v>
      </c>
    </row>
    <row r="30" spans="1:2" ht="12.75">
      <c r="A30" t="s">
        <v>18</v>
      </c>
      <c r="B30" s="5">
        <v>254090</v>
      </c>
    </row>
    <row r="31" spans="1:2" ht="12.75">
      <c r="A31" t="s">
        <v>35</v>
      </c>
      <c r="B31" s="5">
        <v>3000</v>
      </c>
    </row>
    <row r="32" spans="1:2" ht="12.75">
      <c r="A32" t="s">
        <v>33</v>
      </c>
      <c r="B32" s="5">
        <v>20690</v>
      </c>
    </row>
    <row r="33" spans="1:2" ht="12.75">
      <c r="A33" t="s">
        <v>19</v>
      </c>
      <c r="B33" s="5">
        <v>112930</v>
      </c>
    </row>
    <row r="34" spans="1:2" ht="12.75">
      <c r="A34" t="s">
        <v>25</v>
      </c>
      <c r="B34" s="5">
        <v>8940</v>
      </c>
    </row>
    <row r="35" spans="1:2" ht="12.75">
      <c r="A35" t="s">
        <v>14</v>
      </c>
      <c r="B35" s="7">
        <v>400</v>
      </c>
    </row>
    <row r="36" spans="1:2" ht="12.75">
      <c r="A36" t="s">
        <v>26</v>
      </c>
      <c r="B36" s="5">
        <v>86920</v>
      </c>
    </row>
    <row r="37" spans="1:2" ht="12.75">
      <c r="A37" t="s">
        <v>29</v>
      </c>
      <c r="B37" s="5">
        <v>7770</v>
      </c>
    </row>
    <row r="38" spans="1:2" ht="12.75">
      <c r="A38" t="s">
        <v>20</v>
      </c>
      <c r="B38" s="5">
        <f>13130+3100</f>
        <v>16230</v>
      </c>
    </row>
    <row r="39" ht="12.75">
      <c r="B39" s="11" t="s">
        <v>34</v>
      </c>
    </row>
    <row r="40" spans="1:2" ht="12.75">
      <c r="A40" s="2" t="s">
        <v>21</v>
      </c>
      <c r="B40" s="6">
        <f>SUM(B17:B38)</f>
        <v>3028150</v>
      </c>
    </row>
    <row r="42" spans="1:2" ht="12.75">
      <c r="A42" t="s">
        <v>24</v>
      </c>
      <c r="B42" s="5">
        <f>B14-B40</f>
        <v>-196720</v>
      </c>
    </row>
    <row r="44" spans="1:2" ht="12.75">
      <c r="A44" t="s">
        <v>39</v>
      </c>
      <c r="B44" s="7">
        <v>0</v>
      </c>
    </row>
    <row r="45" spans="1:2" ht="15">
      <c r="A45" s="10" t="s">
        <v>40</v>
      </c>
      <c r="B45" s="7">
        <v>585</v>
      </c>
    </row>
    <row r="46" spans="1:2" ht="12.75">
      <c r="A46" s="3" t="s">
        <v>1</v>
      </c>
      <c r="B46" s="7"/>
    </row>
    <row r="47" spans="1:2" ht="12.75">
      <c r="A47" s="4" t="s">
        <v>41</v>
      </c>
      <c r="B47" s="7">
        <f>B44+B42+B45</f>
        <v>-196135</v>
      </c>
    </row>
    <row r="48" spans="1:2" ht="12.75">
      <c r="A48" s="4"/>
      <c r="B48" s="4"/>
    </row>
    <row r="49" spans="1:2" ht="12.75">
      <c r="A49" s="4" t="s">
        <v>42</v>
      </c>
      <c r="B49" s="12">
        <v>196842</v>
      </c>
    </row>
    <row r="50" spans="1:2" ht="12.75">
      <c r="A50" s="4" t="s">
        <v>43</v>
      </c>
      <c r="B50" s="12"/>
    </row>
    <row r="51" spans="1:2" ht="12.75">
      <c r="A51" s="4"/>
      <c r="B51" s="12"/>
    </row>
    <row r="52" spans="1:2" ht="12.75">
      <c r="A52" s="4" t="s">
        <v>44</v>
      </c>
      <c r="B52" s="13">
        <f>B47+B49</f>
        <v>707</v>
      </c>
    </row>
  </sheetData>
  <sheetProtection/>
  <printOptions gridLines="1"/>
  <pageMargins left="0.2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57421875" style="0" customWidth="1"/>
    <col min="2" max="2" width="4.421875" style="0" customWidth="1"/>
    <col min="3" max="3" width="34.00390625" style="0" customWidth="1"/>
    <col min="4" max="4" width="10.140625" style="0" customWidth="1"/>
    <col min="5" max="5" width="1.1484375" style="0" customWidth="1"/>
    <col min="6" max="6" width="11.421875" style="0" customWidth="1"/>
    <col min="7" max="7" width="0.71875" style="0" customWidth="1"/>
    <col min="8" max="8" width="8.57421875" style="0" customWidth="1"/>
    <col min="9" max="9" width="0.71875" style="0" customWidth="1"/>
    <col min="10" max="10" width="11.8515625" style="0" customWidth="1"/>
    <col min="11" max="11" width="0.71875" style="0" customWidth="1"/>
    <col min="12" max="12" width="11.8515625" style="0" customWidth="1"/>
    <col min="13" max="13" width="1.57421875" style="0" customWidth="1"/>
    <col min="14" max="14" width="11.00390625" style="0" customWidth="1"/>
    <col min="15" max="15" width="1.57421875" style="0" customWidth="1"/>
    <col min="16" max="16" width="11.8515625" style="0" customWidth="1"/>
    <col min="17" max="17" width="1.7109375" style="0" customWidth="1"/>
    <col min="18" max="18" width="11.421875" style="0" customWidth="1"/>
    <col min="19" max="19" width="1.7109375" style="0" customWidth="1"/>
    <col min="20" max="20" width="1.8515625" style="0" customWidth="1"/>
    <col min="21" max="21" width="15.28125" style="0" customWidth="1"/>
    <col min="22" max="22" width="1.7109375" style="0" customWidth="1"/>
    <col min="23" max="23" width="10.57421875" style="0" customWidth="1"/>
    <col min="24" max="24" width="1.7109375" style="0" customWidth="1"/>
    <col min="25" max="25" width="15.28125" style="0" customWidth="1"/>
    <col min="26" max="26" width="1.7109375" style="0" customWidth="1"/>
    <col min="27" max="27" width="10.57421875" style="0" customWidth="1"/>
    <col min="28" max="28" width="1.7109375" style="0" customWidth="1"/>
    <col min="29" max="29" width="15.28125" style="0" customWidth="1"/>
    <col min="30" max="30" width="1.7109375" style="0" customWidth="1"/>
    <col min="33" max="33" width="10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I19" sqref="I19:J20"/>
    </sheetView>
  </sheetViews>
  <sheetFormatPr defaultColWidth="9.140625" defaultRowHeight="14.25" customHeight="1"/>
  <cols>
    <col min="1" max="1" width="14.8515625" style="0" customWidth="1"/>
    <col min="2" max="2" width="34.421875" style="0" customWidth="1"/>
    <col min="3" max="3" width="12.57421875" style="0" customWidth="1"/>
    <col min="4" max="4" width="1.1484375" style="0" customWidth="1"/>
    <col min="5" max="5" width="11.7109375" style="0" customWidth="1"/>
    <col min="6" max="6" width="2.57421875" style="0" customWidth="1"/>
    <col min="7" max="7" width="9.57421875" style="0" customWidth="1"/>
    <col min="8" max="8" width="1.1484375" style="0" customWidth="1"/>
    <col min="9" max="9" width="11.8515625" style="0" customWidth="1"/>
    <col min="10" max="10" width="1.28515625" style="0" customWidth="1"/>
    <col min="11" max="11" width="12.57421875" style="0" customWidth="1"/>
    <col min="12" max="12" width="1.1484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Ontonagon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karttunenl</dc:creator>
  <cp:keywords/>
  <dc:description/>
  <cp:lastModifiedBy>Becky Pantti</cp:lastModifiedBy>
  <cp:lastPrinted>2014-05-27T18:37:03Z</cp:lastPrinted>
  <dcterms:created xsi:type="dcterms:W3CDTF">2008-06-04T13:32:21Z</dcterms:created>
  <dcterms:modified xsi:type="dcterms:W3CDTF">2020-07-09T17:14:51Z</dcterms:modified>
  <cp:category/>
  <cp:version/>
  <cp:contentType/>
  <cp:contentStatus/>
</cp:coreProperties>
</file>